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BPL\САЙТ\_2020\ПО по тарифным группам (сетевые)\"/>
    </mc:Choice>
  </mc:AlternateContent>
  <bookViews>
    <workbookView xWindow="2265" yWindow="795" windowWidth="17385" windowHeight="10800"/>
  </bookViews>
  <sheets>
    <sheet name="август" sheetId="1" r:id="rId1"/>
  </sheets>
  <definedNames>
    <definedName name="_xlnm.Print_Area" localSheetId="0">август!$D$1:$K$29</definedName>
  </definedNames>
  <calcPr calcId="152511"/>
</workbook>
</file>

<file path=xl/calcChain.xml><?xml version="1.0" encoding="utf-8"?>
<calcChain xmlns="http://schemas.openxmlformats.org/spreadsheetml/2006/main">
  <c r="G23" i="1" l="1"/>
  <c r="G27" i="1" l="1"/>
  <c r="G26" i="1"/>
  <c r="K25" i="1"/>
  <c r="J25" i="1"/>
  <c r="I25" i="1"/>
  <c r="H25" i="1"/>
  <c r="G25" i="1" l="1"/>
  <c r="J22" i="1"/>
  <c r="G24" i="1"/>
  <c r="K22" i="1"/>
  <c r="I22" i="1"/>
  <c r="H22" i="1"/>
  <c r="G22" i="1" l="1"/>
  <c r="H4" i="1" l="1"/>
  <c r="J4" i="1"/>
  <c r="K4" i="1"/>
  <c r="G5" i="1"/>
  <c r="G6" i="1"/>
  <c r="H7" i="1"/>
  <c r="I7" i="1"/>
  <c r="J7" i="1"/>
  <c r="K7" i="1"/>
  <c r="G8" i="1"/>
  <c r="G9" i="1"/>
  <c r="H10" i="1"/>
  <c r="I10" i="1"/>
  <c r="J10" i="1"/>
  <c r="K10" i="1"/>
  <c r="G11" i="1"/>
  <c r="G12" i="1"/>
  <c r="H13" i="1"/>
  <c r="I13" i="1"/>
  <c r="J13" i="1"/>
  <c r="K13" i="1"/>
  <c r="G14" i="1"/>
  <c r="G15" i="1"/>
  <c r="H16" i="1"/>
  <c r="I16" i="1"/>
  <c r="J16" i="1"/>
  <c r="K16" i="1"/>
  <c r="G17" i="1"/>
  <c r="G18" i="1"/>
  <c r="H19" i="1"/>
  <c r="I19" i="1"/>
  <c r="J19" i="1"/>
  <c r="K19" i="1"/>
  <c r="G20" i="1"/>
  <c r="G21" i="1"/>
  <c r="G32" i="1" l="1"/>
  <c r="G31" i="1"/>
  <c r="G19" i="1"/>
  <c r="G16" i="1"/>
  <c r="G13" i="1"/>
  <c r="G10" i="1"/>
  <c r="G7" i="1"/>
  <c r="G4" i="1"/>
  <c r="G30" i="1" l="1"/>
</calcChain>
</file>

<file path=xl/sharedStrings.xml><?xml version="1.0" encoding="utf-8"?>
<sst xmlns="http://schemas.openxmlformats.org/spreadsheetml/2006/main" count="51" uniqueCount="30">
  <si>
    <t>№</t>
  </si>
  <si>
    <t>Наименование сетевой организации</t>
  </si>
  <si>
    <t>Наименование тарифной группы</t>
  </si>
  <si>
    <t>Полезный отпуск всего  (тыс.кВтч)</t>
  </si>
  <si>
    <t xml:space="preserve"> Полезный отпуск по уровням напряжения (тыс.кВтч)</t>
  </si>
  <si>
    <t>ВН</t>
  </si>
  <si>
    <t>СН1</t>
  </si>
  <si>
    <t>СН2</t>
  </si>
  <si>
    <t>НН</t>
  </si>
  <si>
    <t>1</t>
  </si>
  <si>
    <t>Всего</t>
  </si>
  <si>
    <t>Прочие</t>
  </si>
  <si>
    <t>Население</t>
  </si>
  <si>
    <t>2</t>
  </si>
  <si>
    <t>3</t>
  </si>
  <si>
    <t>ООО "Ковровэлектросетьремонт"</t>
  </si>
  <si>
    <t>4</t>
  </si>
  <si>
    <t xml:space="preserve">ООО "Монострой" </t>
  </si>
  <si>
    <t>6</t>
  </si>
  <si>
    <t xml:space="preserve">Итого </t>
  </si>
  <si>
    <t xml:space="preserve">Примечания: </t>
  </si>
  <si>
    <t>7</t>
  </si>
  <si>
    <t>ООО "ЭнергоСтрой"</t>
  </si>
  <si>
    <t>ООО "СтройГарант"</t>
  </si>
  <si>
    <t>АО "Оборонэнерго"</t>
  </si>
  <si>
    <t xml:space="preserve"> Полезный отпуск электрической энергии из электрических сетей сетевых организаций указан суммарно по точкам поставки, соответствующим зоне деятельности АО «Владимирские коммунальные системы» как гарантирующего поставщика и как независимой энергосбытовой организации.</t>
  </si>
  <si>
    <t>ООО "ЕвроСвет"</t>
  </si>
  <si>
    <t>5</t>
  </si>
  <si>
    <t>АО "ВОЭК"</t>
  </si>
  <si>
    <t>Август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</si>
</sst>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#,##0.00000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Arial Cyr"/>
      <charset val="204"/>
    </font>
    <font>
      <b/>
      <sz val="16"/>
      <name val="Arial"/>
      <family val="2"/>
      <charset val="204"/>
    </font>
    <font>
      <sz val="12"/>
      <name val="Arial"/>
      <family val="2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color theme="7" tint="-0.249977111117893"/>
      <name val="Arial Cyr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6"/>
      <color theme="7" tint="-0.249977111117893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12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1">
    <xf numFmtId="0" fontId="0" fillId="0" borderId="0" xfId="0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/>
    <xf numFmtId="0" fontId="11" fillId="0" borderId="0" xfId="0" applyFont="1"/>
    <xf numFmtId="0" fontId="11" fillId="0" borderId="0" xfId="0" applyNumberFormat="1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2" fillId="0" borderId="0" xfId="0" applyFont="1" applyFill="1" applyBorder="1"/>
    <xf numFmtId="0" fontId="12" fillId="0" borderId="0" xfId="0" applyFont="1" applyFill="1"/>
    <xf numFmtId="0" fontId="2" fillId="0" borderId="0" xfId="0" applyFont="1"/>
    <xf numFmtId="0" fontId="12" fillId="0" borderId="0" xfId="0" applyFont="1"/>
    <xf numFmtId="0" fontId="11" fillId="2" borderId="0" xfId="0" applyFont="1" applyFill="1"/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0" fillId="3" borderId="0" xfId="0" applyFill="1"/>
    <xf numFmtId="0" fontId="9" fillId="2" borderId="1" xfId="1" applyFont="1" applyFill="1" applyBorder="1" applyAlignment="1">
      <alignment horizontal="center" wrapText="1"/>
    </xf>
    <xf numFmtId="0" fontId="9" fillId="2" borderId="12" xfId="1" applyFont="1" applyFill="1" applyBorder="1" applyAlignment="1">
      <alignment horizontal="center" wrapText="1"/>
    </xf>
    <xf numFmtId="0" fontId="9" fillId="2" borderId="16" xfId="1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wrapText="1"/>
    </xf>
    <xf numFmtId="49" fontId="10" fillId="2" borderId="5" xfId="0" applyNumberFormat="1" applyFont="1" applyFill="1" applyBorder="1" applyAlignment="1">
      <alignment vertical="center"/>
    </xf>
    <xf numFmtId="0" fontId="13" fillId="2" borderId="12" xfId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vertical="center"/>
    </xf>
    <xf numFmtId="0" fontId="13" fillId="2" borderId="16" xfId="1" applyFont="1" applyFill="1" applyBorder="1" applyAlignment="1">
      <alignment horizontal="center" wrapText="1"/>
    </xf>
    <xf numFmtId="4" fontId="5" fillId="0" borderId="14" xfId="6" applyNumberFormat="1" applyFont="1" applyFill="1" applyBorder="1" applyAlignment="1">
      <alignment horizontal="right"/>
    </xf>
    <xf numFmtId="4" fontId="5" fillId="0" borderId="19" xfId="6" applyNumberFormat="1" applyFont="1" applyFill="1" applyBorder="1" applyAlignment="1">
      <alignment horizontal="right"/>
    </xf>
    <xf numFmtId="4" fontId="5" fillId="0" borderId="20" xfId="6" applyNumberFormat="1" applyFont="1" applyFill="1" applyBorder="1" applyAlignment="1">
      <alignment horizontal="right"/>
    </xf>
    <xf numFmtId="4" fontId="5" fillId="0" borderId="3" xfId="6" applyNumberFormat="1" applyFont="1" applyFill="1" applyBorder="1" applyAlignment="1">
      <alignment horizontal="right"/>
    </xf>
    <xf numFmtId="43" fontId="0" fillId="0" borderId="0" xfId="6" applyFont="1" applyFill="1"/>
    <xf numFmtId="165" fontId="5" fillId="0" borderId="14" xfId="6" applyNumberFormat="1" applyFont="1" applyFill="1" applyBorder="1" applyAlignment="1">
      <alignment horizontal="right"/>
    </xf>
    <xf numFmtId="165" fontId="5" fillId="0" borderId="15" xfId="6" applyNumberFormat="1" applyFont="1" applyFill="1" applyBorder="1" applyAlignment="1">
      <alignment horizontal="right"/>
    </xf>
    <xf numFmtId="4" fontId="5" fillId="0" borderId="21" xfId="6" applyNumberFormat="1" applyFont="1" applyFill="1" applyBorder="1" applyAlignment="1">
      <alignment horizontal="right"/>
    </xf>
    <xf numFmtId="4" fontId="5" fillId="0" borderId="22" xfId="6" applyNumberFormat="1" applyFont="1" applyFill="1" applyBorder="1" applyAlignment="1">
      <alignment horizontal="right"/>
    </xf>
    <xf numFmtId="4" fontId="5" fillId="0" borderId="23" xfId="6" applyNumberFormat="1" applyFont="1" applyFill="1" applyBorder="1" applyAlignment="1">
      <alignment horizontal="right"/>
    </xf>
    <xf numFmtId="4" fontId="5" fillId="0" borderId="10" xfId="6" applyNumberFormat="1" applyFont="1" applyFill="1" applyBorder="1" applyAlignment="1">
      <alignment horizontal="right"/>
    </xf>
    <xf numFmtId="4" fontId="5" fillId="0" borderId="11" xfId="6" applyNumberFormat="1" applyFont="1" applyFill="1" applyBorder="1" applyAlignment="1">
      <alignment horizontal="right"/>
    </xf>
    <xf numFmtId="4" fontId="5" fillId="0" borderId="15" xfId="6" applyNumberFormat="1" applyFont="1" applyFill="1" applyBorder="1" applyAlignment="1">
      <alignment horizontal="right"/>
    </xf>
    <xf numFmtId="4" fontId="5" fillId="0" borderId="8" xfId="6" applyNumberFormat="1" applyFont="1" applyFill="1" applyBorder="1" applyAlignment="1">
      <alignment horizontal="right"/>
    </xf>
    <xf numFmtId="4" fontId="8" fillId="0" borderId="2" xfId="0" applyNumberFormat="1" applyFont="1" applyFill="1" applyBorder="1" applyAlignment="1">
      <alignment horizontal="right"/>
    </xf>
    <xf numFmtId="4" fontId="8" fillId="0" borderId="24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/>
    </xf>
    <xf numFmtId="4" fontId="8" fillId="0" borderId="7" xfId="0" applyNumberFormat="1" applyFont="1" applyFill="1" applyBorder="1" applyAlignment="1">
      <alignment horizontal="right"/>
    </xf>
    <xf numFmtId="4" fontId="8" fillId="0" borderId="13" xfId="6" applyNumberFormat="1" applyFont="1" applyFill="1" applyBorder="1" applyAlignment="1">
      <alignment horizontal="right"/>
    </xf>
    <xf numFmtId="4" fontId="8" fillId="0" borderId="17" xfId="6" applyNumberFormat="1" applyFont="1" applyFill="1" applyBorder="1" applyAlignment="1">
      <alignment horizontal="right"/>
    </xf>
    <xf numFmtId="4" fontId="8" fillId="0" borderId="10" xfId="6" applyNumberFormat="1" applyFont="1" applyFill="1" applyBorder="1" applyAlignment="1">
      <alignment horizontal="right"/>
    </xf>
    <xf numFmtId="4" fontId="8" fillId="0" borderId="25" xfId="6" applyNumberFormat="1" applyFont="1" applyFill="1" applyBorder="1" applyAlignment="1">
      <alignment horizontal="right"/>
    </xf>
    <xf numFmtId="4" fontId="8" fillId="0" borderId="14" xfId="2" applyNumberFormat="1" applyFont="1" applyFill="1" applyBorder="1" applyAlignment="1">
      <alignment horizontal="right"/>
    </xf>
    <xf numFmtId="4" fontId="8" fillId="0" borderId="15" xfId="2" applyNumberFormat="1" applyFont="1" applyFill="1" applyBorder="1" applyAlignment="1">
      <alignment horizontal="right"/>
    </xf>
    <xf numFmtId="4" fontId="8" fillId="0" borderId="8" xfId="0" applyNumberFormat="1" applyFont="1" applyFill="1" applyBorder="1" applyAlignment="1">
      <alignment horizontal="right"/>
    </xf>
    <xf numFmtId="4" fontId="0" fillId="0" borderId="0" xfId="0" applyNumberFormat="1"/>
    <xf numFmtId="4" fontId="11" fillId="0" borderId="0" xfId="0" applyNumberFormat="1" applyFont="1"/>
    <xf numFmtId="4" fontId="5" fillId="2" borderId="14" xfId="6" applyNumberFormat="1" applyFont="1" applyFill="1" applyBorder="1" applyAlignment="1">
      <alignment horizontal="right"/>
    </xf>
    <xf numFmtId="4" fontId="5" fillId="2" borderId="15" xfId="6" applyNumberFormat="1" applyFont="1" applyFill="1" applyBorder="1" applyAlignment="1">
      <alignment horizontal="right"/>
    </xf>
    <xf numFmtId="4" fontId="5" fillId="2" borderId="8" xfId="6" applyNumberFormat="1" applyFont="1" applyFill="1" applyBorder="1" applyAlignment="1">
      <alignment horizontal="right"/>
    </xf>
    <xf numFmtId="4" fontId="5" fillId="2" borderId="9" xfId="6" applyNumberFormat="1" applyFont="1" applyFill="1" applyBorder="1" applyAlignment="1">
      <alignment horizontal="right"/>
    </xf>
    <xf numFmtId="165" fontId="8" fillId="0" borderId="10" xfId="6" applyNumberFormat="1" applyFont="1" applyFill="1" applyBorder="1" applyAlignment="1">
      <alignment horizontal="right"/>
    </xf>
    <xf numFmtId="166" fontId="8" fillId="0" borderId="10" xfId="6" applyNumberFormat="1" applyFont="1" applyFill="1" applyBorder="1" applyAlignment="1">
      <alignment horizontal="right"/>
    </xf>
    <xf numFmtId="165" fontId="8" fillId="0" borderId="21" xfId="6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 vertical="center"/>
    </xf>
    <xf numFmtId="43" fontId="0" fillId="3" borderId="0" xfId="0" applyNumberFormat="1" applyFill="1"/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49" fontId="10" fillId="2" borderId="14" xfId="0" applyNumberFormat="1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/>
    </xf>
    <xf numFmtId="49" fontId="10" fillId="2" borderId="29" xfId="0" applyNumberFormat="1" applyFont="1" applyFill="1" applyBorder="1" applyAlignment="1">
      <alignment horizontal="center" vertical="center"/>
    </xf>
    <xf numFmtId="0" fontId="11" fillId="2" borderId="0" xfId="0" quotePrefix="1" applyNumberFormat="1" applyFont="1" applyFill="1" applyAlignment="1">
      <alignment horizontal="left" vertical="center" wrapText="1"/>
    </xf>
    <xf numFmtId="0" fontId="11" fillId="2" borderId="0" xfId="0" applyNumberFormat="1" applyFont="1" applyFill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3"/>
    <cellStyle name="Обычный 61" xfId="4"/>
    <cellStyle name="Обычный_Справка о ходе договорной компании-новая" xfId="1"/>
    <cellStyle name="Финансовый" xfId="6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abSelected="1" view="pageBreakPreview" topLeftCell="D1" zoomScale="60" zoomScaleNormal="80" workbookViewId="0">
      <selection activeCell="D30" sqref="A30:XFD32"/>
    </sheetView>
  </sheetViews>
  <sheetFormatPr defaultRowHeight="15" x14ac:dyDescent="0.2"/>
  <cols>
    <col min="1" max="3" width="9.140625" hidden="1" customWidth="1"/>
    <col min="4" max="4" width="6.28515625" customWidth="1"/>
    <col min="5" max="5" width="48.7109375" style="11" customWidth="1"/>
    <col min="6" max="6" width="20" style="12" customWidth="1"/>
    <col min="7" max="7" width="17.7109375" style="3" customWidth="1"/>
    <col min="8" max="8" width="18" style="3" customWidth="1"/>
    <col min="9" max="9" width="15.7109375" style="3" customWidth="1"/>
    <col min="10" max="10" width="17.7109375" style="3" customWidth="1"/>
    <col min="11" max="11" width="16.85546875" style="3" customWidth="1"/>
    <col min="13" max="13" width="12.7109375" customWidth="1"/>
    <col min="14" max="14" width="12.85546875" bestFit="1" customWidth="1"/>
    <col min="16" max="16" width="21.140625" customWidth="1"/>
    <col min="19" max="19" width="12.140625" bestFit="1" customWidth="1"/>
  </cols>
  <sheetData>
    <row r="1" spans="4:16" ht="22.5" customHeight="1" thickBot="1" x14ac:dyDescent="0.25">
      <c r="E1" s="20" t="s">
        <v>29</v>
      </c>
      <c r="F1" s="1"/>
      <c r="G1" s="2"/>
      <c r="H1" s="2"/>
      <c r="I1" s="2"/>
    </row>
    <row r="2" spans="4:16" ht="21" customHeight="1" x14ac:dyDescent="0.2">
      <c r="D2" s="85" t="s">
        <v>0</v>
      </c>
      <c r="E2" s="87" t="s">
        <v>1</v>
      </c>
      <c r="F2" s="89" t="s">
        <v>2</v>
      </c>
      <c r="G2" s="81" t="s">
        <v>3</v>
      </c>
      <c r="H2" s="83" t="s">
        <v>4</v>
      </c>
      <c r="I2" s="83"/>
      <c r="J2" s="83"/>
      <c r="K2" s="84"/>
    </row>
    <row r="3" spans="4:16" ht="33" customHeight="1" thickBot="1" x14ac:dyDescent="0.25">
      <c r="D3" s="86"/>
      <c r="E3" s="88"/>
      <c r="F3" s="90"/>
      <c r="G3" s="82"/>
      <c r="H3" s="21" t="s">
        <v>5</v>
      </c>
      <c r="I3" s="21" t="s">
        <v>6</v>
      </c>
      <c r="J3" s="21" t="s">
        <v>7</v>
      </c>
      <c r="K3" s="22" t="s">
        <v>8</v>
      </c>
    </row>
    <row r="4" spans="4:16" s="4" customFormat="1" ht="27" customHeight="1" x14ac:dyDescent="0.25">
      <c r="D4" s="78" t="s">
        <v>9</v>
      </c>
      <c r="E4" s="64" t="s">
        <v>28</v>
      </c>
      <c r="F4" s="17" t="s">
        <v>10</v>
      </c>
      <c r="G4" s="61">
        <f t="shared" ref="G4:G6" si="0">SUM(H4:K4)</f>
        <v>85998.57675999988</v>
      </c>
      <c r="H4" s="36">
        <f>H5+H6</f>
        <v>246.59299999999999</v>
      </c>
      <c r="I4" s="35">
        <v>0</v>
      </c>
      <c r="J4" s="35">
        <f>J5+J6</f>
        <v>34546.044330000004</v>
      </c>
      <c r="K4" s="37">
        <f>K5+K6</f>
        <v>51205.939429999875</v>
      </c>
      <c r="L4" s="32"/>
      <c r="M4" s="32"/>
      <c r="N4" s="32"/>
      <c r="O4" s="32"/>
      <c r="P4" s="32"/>
    </row>
    <row r="5" spans="4:16" s="4" customFormat="1" ht="27" customHeight="1" x14ac:dyDescent="0.25">
      <c r="D5" s="79"/>
      <c r="E5" s="65"/>
      <c r="F5" s="18" t="s">
        <v>11</v>
      </c>
      <c r="G5" s="46">
        <f t="shared" si="0"/>
        <v>44644.200430000034</v>
      </c>
      <c r="H5" s="55">
        <v>246.59299999999999</v>
      </c>
      <c r="I5" s="55">
        <v>0</v>
      </c>
      <c r="J5" s="55">
        <v>32517.965760000006</v>
      </c>
      <c r="K5" s="56">
        <v>11879.641670000028</v>
      </c>
      <c r="L5" s="32"/>
      <c r="M5" s="32"/>
      <c r="N5" s="32"/>
      <c r="O5" s="32"/>
      <c r="P5" s="32"/>
    </row>
    <row r="6" spans="4:16" s="4" customFormat="1" ht="27" customHeight="1" thickBot="1" x14ac:dyDescent="0.3">
      <c r="D6" s="80"/>
      <c r="E6" s="66"/>
      <c r="F6" s="19" t="s">
        <v>12</v>
      </c>
      <c r="G6" s="47">
        <f t="shared" si="0"/>
        <v>41354.376329999846</v>
      </c>
      <c r="H6" s="55">
        <v>0</v>
      </c>
      <c r="I6" s="55">
        <v>0</v>
      </c>
      <c r="J6" s="55">
        <v>2028.0785699999999</v>
      </c>
      <c r="K6" s="56">
        <v>39326.297759999848</v>
      </c>
      <c r="L6" s="32"/>
      <c r="M6" s="32"/>
      <c r="N6" s="32"/>
      <c r="O6" s="32"/>
      <c r="P6" s="32"/>
    </row>
    <row r="7" spans="4:16" s="4" customFormat="1" ht="27" customHeight="1" x14ac:dyDescent="0.25">
      <c r="D7" s="78" t="s">
        <v>13</v>
      </c>
      <c r="E7" s="64" t="s">
        <v>15</v>
      </c>
      <c r="F7" s="17" t="s">
        <v>10</v>
      </c>
      <c r="G7" s="59">
        <f t="shared" ref="G7:G15" si="1">SUM(H7:K7)</f>
        <v>509.05500000000006</v>
      </c>
      <c r="H7" s="31">
        <f>H8+H9</f>
        <v>0</v>
      </c>
      <c r="I7" s="38">
        <f>I8+I9</f>
        <v>0</v>
      </c>
      <c r="J7" s="38">
        <f>J8+J9</f>
        <v>98.504000000000005</v>
      </c>
      <c r="K7" s="39">
        <f>K8+K9</f>
        <v>410.55100000000004</v>
      </c>
      <c r="L7" s="32"/>
      <c r="M7" s="32"/>
      <c r="N7" s="32"/>
      <c r="O7" s="32"/>
      <c r="P7" s="32"/>
    </row>
    <row r="8" spans="4:16" s="4" customFormat="1" ht="27" customHeight="1" x14ac:dyDescent="0.25">
      <c r="D8" s="79"/>
      <c r="E8" s="65"/>
      <c r="F8" s="18" t="s">
        <v>11</v>
      </c>
      <c r="G8" s="46">
        <f t="shared" si="1"/>
        <v>151.70988</v>
      </c>
      <c r="H8" s="55">
        <v>0</v>
      </c>
      <c r="I8" s="55">
        <v>0</v>
      </c>
      <c r="J8" s="55">
        <v>91.155000000000001</v>
      </c>
      <c r="K8" s="56">
        <v>60.554879999999997</v>
      </c>
      <c r="L8" s="32"/>
      <c r="M8" s="32"/>
      <c r="N8" s="32"/>
      <c r="O8" s="32"/>
      <c r="P8" s="32"/>
    </row>
    <row r="9" spans="4:16" s="4" customFormat="1" ht="27" customHeight="1" thickBot="1" x14ac:dyDescent="0.3">
      <c r="D9" s="80"/>
      <c r="E9" s="66"/>
      <c r="F9" s="19" t="s">
        <v>12</v>
      </c>
      <c r="G9" s="47">
        <f t="shared" si="1"/>
        <v>357.34512000000007</v>
      </c>
      <c r="H9" s="57">
        <v>0</v>
      </c>
      <c r="I9" s="57">
        <v>0</v>
      </c>
      <c r="J9" s="55">
        <v>7.3490000000000002</v>
      </c>
      <c r="K9" s="58">
        <v>349.99612000000008</v>
      </c>
      <c r="L9" s="32"/>
      <c r="M9" s="32"/>
      <c r="N9" s="32"/>
      <c r="O9" s="32"/>
      <c r="P9" s="32"/>
    </row>
    <row r="10" spans="4:16" s="4" customFormat="1" ht="27" customHeight="1" x14ac:dyDescent="0.25">
      <c r="D10" s="78" t="s">
        <v>14</v>
      </c>
      <c r="E10" s="64" t="s">
        <v>17</v>
      </c>
      <c r="F10" s="17" t="s">
        <v>10</v>
      </c>
      <c r="G10" s="59">
        <f t="shared" si="1"/>
        <v>301.92600000000004</v>
      </c>
      <c r="H10" s="31">
        <f>H11+H12</f>
        <v>0</v>
      </c>
      <c r="I10" s="38">
        <f>I11+I12</f>
        <v>0</v>
      </c>
      <c r="J10" s="38">
        <f>J11+J12</f>
        <v>179.33699999999999</v>
      </c>
      <c r="K10" s="39">
        <f>K11+K12</f>
        <v>122.58900000000003</v>
      </c>
      <c r="L10" s="32"/>
      <c r="M10" s="32"/>
      <c r="N10" s="32"/>
      <c r="O10" s="32"/>
      <c r="P10" s="32"/>
    </row>
    <row r="11" spans="4:16" s="4" customFormat="1" ht="27" customHeight="1" x14ac:dyDescent="0.25">
      <c r="D11" s="79"/>
      <c r="E11" s="65"/>
      <c r="F11" s="18" t="s">
        <v>11</v>
      </c>
      <c r="G11" s="46">
        <f t="shared" si="1"/>
        <v>65.544290000000004</v>
      </c>
      <c r="H11" s="28">
        <v>0</v>
      </c>
      <c r="I11" s="28">
        <v>0</v>
      </c>
      <c r="J11" s="33">
        <v>43.926000000000002</v>
      </c>
      <c r="K11" s="34">
        <v>21.618290000000002</v>
      </c>
      <c r="L11" s="32"/>
      <c r="M11" s="32"/>
      <c r="N11" s="32"/>
      <c r="O11" s="32"/>
      <c r="P11" s="32"/>
    </row>
    <row r="12" spans="4:16" s="4" customFormat="1" ht="27" customHeight="1" thickBot="1" x14ac:dyDescent="0.3">
      <c r="D12" s="80"/>
      <c r="E12" s="66"/>
      <c r="F12" s="19" t="s">
        <v>12</v>
      </c>
      <c r="G12" s="47">
        <f t="shared" si="1"/>
        <v>236.38171000000003</v>
      </c>
      <c r="H12" s="41">
        <v>0</v>
      </c>
      <c r="I12" s="41">
        <v>0</v>
      </c>
      <c r="J12" s="33">
        <v>135.411</v>
      </c>
      <c r="K12" s="33">
        <v>100.97071000000003</v>
      </c>
      <c r="L12" s="32"/>
      <c r="M12" s="32"/>
      <c r="N12" s="32"/>
      <c r="O12" s="32"/>
      <c r="P12" s="32"/>
    </row>
    <row r="13" spans="4:16" s="4" customFormat="1" ht="27" customHeight="1" x14ac:dyDescent="0.25">
      <c r="D13" s="78" t="s">
        <v>16</v>
      </c>
      <c r="E13" s="64" t="s">
        <v>23</v>
      </c>
      <c r="F13" s="17" t="s">
        <v>10</v>
      </c>
      <c r="G13" s="59">
        <f t="shared" si="1"/>
        <v>104.376</v>
      </c>
      <c r="H13" s="31">
        <f>H14+H15</f>
        <v>0</v>
      </c>
      <c r="I13" s="38">
        <f>I14+I15</f>
        <v>0</v>
      </c>
      <c r="J13" s="38">
        <f>J14+J15</f>
        <v>104.376</v>
      </c>
      <c r="K13" s="39">
        <f>K14+K15</f>
        <v>0</v>
      </c>
      <c r="L13" s="32"/>
      <c r="M13" s="32"/>
      <c r="N13" s="32"/>
      <c r="O13" s="32"/>
      <c r="P13" s="32"/>
    </row>
    <row r="14" spans="4:16" s="4" customFormat="1" ht="27" customHeight="1" x14ac:dyDescent="0.25">
      <c r="D14" s="79"/>
      <c r="E14" s="65"/>
      <c r="F14" s="18" t="s">
        <v>11</v>
      </c>
      <c r="G14" s="46">
        <f t="shared" si="1"/>
        <v>104.376</v>
      </c>
      <c r="H14" s="28">
        <v>0</v>
      </c>
      <c r="I14" s="28">
        <v>0</v>
      </c>
      <c r="J14" s="28">
        <v>104.376</v>
      </c>
      <c r="K14" s="40">
        <v>0</v>
      </c>
      <c r="L14" s="32"/>
      <c r="M14" s="32"/>
      <c r="N14" s="32"/>
      <c r="O14" s="32"/>
      <c r="P14" s="32"/>
    </row>
    <row r="15" spans="4:16" s="4" customFormat="1" ht="27" customHeight="1" thickBot="1" x14ac:dyDescent="0.3">
      <c r="D15" s="80"/>
      <c r="E15" s="66"/>
      <c r="F15" s="19" t="s">
        <v>12</v>
      </c>
      <c r="G15" s="49">
        <f t="shared" si="1"/>
        <v>0</v>
      </c>
      <c r="H15" s="29">
        <v>0</v>
      </c>
      <c r="I15" s="29">
        <v>0</v>
      </c>
      <c r="J15" s="29">
        <v>0</v>
      </c>
      <c r="K15" s="30">
        <v>0</v>
      </c>
      <c r="L15" s="32"/>
      <c r="M15" s="32"/>
      <c r="N15" s="32"/>
      <c r="O15" s="32"/>
      <c r="P15" s="32"/>
    </row>
    <row r="16" spans="4:16" s="4" customFormat="1" ht="27" customHeight="1" x14ac:dyDescent="0.25">
      <c r="D16" s="78" t="s">
        <v>27</v>
      </c>
      <c r="E16" s="64" t="s">
        <v>22</v>
      </c>
      <c r="F16" s="17" t="s">
        <v>10</v>
      </c>
      <c r="G16" s="60">
        <f t="shared" ref="G16:G21" si="2">SUM(H16:K16)</f>
        <v>231.76500000000001</v>
      </c>
      <c r="H16" s="31">
        <f>H17+H18</f>
        <v>0</v>
      </c>
      <c r="I16" s="38">
        <f>I17+I18</f>
        <v>0</v>
      </c>
      <c r="J16" s="38">
        <f>J17+J18</f>
        <v>0</v>
      </c>
      <c r="K16" s="39">
        <f>K17+K18</f>
        <v>231.76500000000001</v>
      </c>
      <c r="L16" s="32"/>
      <c r="M16" s="32"/>
      <c r="N16" s="32"/>
      <c r="O16" s="32"/>
      <c r="P16" s="32"/>
    </row>
    <row r="17" spans="1:23" s="4" customFormat="1" ht="27" customHeight="1" x14ac:dyDescent="0.25">
      <c r="D17" s="79"/>
      <c r="E17" s="65"/>
      <c r="F17" s="18" t="s">
        <v>11</v>
      </c>
      <c r="G17" s="46">
        <f t="shared" si="2"/>
        <v>224.483</v>
      </c>
      <c r="H17" s="28">
        <v>0</v>
      </c>
      <c r="I17" s="28">
        <v>0</v>
      </c>
      <c r="J17" s="28">
        <v>0</v>
      </c>
      <c r="K17" s="40">
        <v>224.483</v>
      </c>
      <c r="L17" s="32"/>
      <c r="M17" s="32"/>
      <c r="N17" s="32"/>
      <c r="O17" s="32"/>
      <c r="P17" s="32"/>
    </row>
    <row r="18" spans="1:23" s="4" customFormat="1" ht="27" customHeight="1" thickBot="1" x14ac:dyDescent="0.3">
      <c r="D18" s="80"/>
      <c r="E18" s="66"/>
      <c r="F18" s="19" t="s">
        <v>12</v>
      </c>
      <c r="G18" s="49">
        <f t="shared" si="2"/>
        <v>7.2819999999999991</v>
      </c>
      <c r="H18" s="29">
        <v>0</v>
      </c>
      <c r="I18" s="29">
        <v>0</v>
      </c>
      <c r="J18" s="29">
        <v>0</v>
      </c>
      <c r="K18" s="30">
        <v>7.2819999999999991</v>
      </c>
      <c r="L18" s="32"/>
      <c r="M18" s="32"/>
      <c r="N18" s="32"/>
      <c r="O18" s="32"/>
      <c r="P18" s="32"/>
    </row>
    <row r="19" spans="1:23" s="4" customFormat="1" ht="27" customHeight="1" x14ac:dyDescent="0.25">
      <c r="A19" s="74" t="s">
        <v>18</v>
      </c>
      <c r="B19" s="74"/>
      <c r="C19" s="74"/>
      <c r="D19" s="75"/>
      <c r="E19" s="64" t="s">
        <v>24</v>
      </c>
      <c r="F19" s="17" t="s">
        <v>10</v>
      </c>
      <c r="G19" s="60">
        <f t="shared" si="2"/>
        <v>602.70640000000003</v>
      </c>
      <c r="H19" s="31">
        <f>H20+H21</f>
        <v>0</v>
      </c>
      <c r="I19" s="38">
        <f>I20+I21</f>
        <v>0</v>
      </c>
      <c r="J19" s="38">
        <f>J20+J21</f>
        <v>30.0914</v>
      </c>
      <c r="K19" s="39">
        <f>K20+K21</f>
        <v>572.61500000000001</v>
      </c>
      <c r="L19" s="32"/>
      <c r="M19" s="32"/>
      <c r="N19" s="32"/>
      <c r="O19" s="32"/>
      <c r="P19" s="32"/>
    </row>
    <row r="20" spans="1:23" s="4" customFormat="1" ht="27" customHeight="1" x14ac:dyDescent="0.25">
      <c r="A20" s="74"/>
      <c r="B20" s="74"/>
      <c r="C20" s="74"/>
      <c r="D20" s="75"/>
      <c r="E20" s="65"/>
      <c r="F20" s="18" t="s">
        <v>11</v>
      </c>
      <c r="G20" s="46">
        <f t="shared" si="2"/>
        <v>345.20139999999998</v>
      </c>
      <c r="H20" s="28">
        <v>0</v>
      </c>
      <c r="I20" s="28">
        <v>0</v>
      </c>
      <c r="J20" s="28">
        <v>21.0564</v>
      </c>
      <c r="K20" s="40">
        <v>324.14499999999998</v>
      </c>
      <c r="L20" s="32"/>
      <c r="M20" s="32"/>
      <c r="N20" s="32"/>
      <c r="O20" s="32"/>
      <c r="P20" s="32"/>
    </row>
    <row r="21" spans="1:23" s="4" customFormat="1" ht="27" customHeight="1" thickBot="1" x14ac:dyDescent="0.3">
      <c r="A21" s="74"/>
      <c r="B21" s="74"/>
      <c r="C21" s="74"/>
      <c r="D21" s="75"/>
      <c r="E21" s="66"/>
      <c r="F21" s="19" t="s">
        <v>12</v>
      </c>
      <c r="G21" s="49">
        <f t="shared" si="2"/>
        <v>257.50500000000005</v>
      </c>
      <c r="H21" s="29">
        <v>0</v>
      </c>
      <c r="I21" s="29">
        <v>0</v>
      </c>
      <c r="J21" s="29">
        <v>9.0350000000000001</v>
      </c>
      <c r="K21" s="30">
        <v>248.47000000000003</v>
      </c>
      <c r="L21" s="32"/>
      <c r="M21" s="32"/>
      <c r="N21" s="32"/>
      <c r="O21" s="32"/>
      <c r="P21" s="32"/>
    </row>
    <row r="22" spans="1:23" s="4" customFormat="1" ht="27" customHeight="1" x14ac:dyDescent="0.25">
      <c r="D22" s="70" t="s">
        <v>21</v>
      </c>
      <c r="E22" s="71" t="s">
        <v>26</v>
      </c>
      <c r="F22" s="17" t="s">
        <v>10</v>
      </c>
      <c r="G22" s="48">
        <f t="shared" ref="G22:G24" si="3">SUM(H22:K22)</f>
        <v>121.03099999999999</v>
      </c>
      <c r="H22" s="31">
        <f>H23+H24</f>
        <v>0</v>
      </c>
      <c r="I22" s="38">
        <f>I23+I24</f>
        <v>0</v>
      </c>
      <c r="J22" s="38">
        <f>J23+J24</f>
        <v>121.03099999999999</v>
      </c>
      <c r="K22" s="39">
        <f>K23+K24</f>
        <v>0</v>
      </c>
      <c r="L22" s="32"/>
      <c r="M22" s="32"/>
      <c r="N22" s="32"/>
      <c r="O22" s="32"/>
      <c r="P22" s="32"/>
    </row>
    <row r="23" spans="1:23" s="4" customFormat="1" ht="27" customHeight="1" x14ac:dyDescent="0.25">
      <c r="D23" s="70"/>
      <c r="E23" s="72"/>
      <c r="F23" s="18" t="s">
        <v>11</v>
      </c>
      <c r="G23" s="46">
        <f>SUM(H23:K23)</f>
        <v>115.431</v>
      </c>
      <c r="H23" s="28">
        <v>0</v>
      </c>
      <c r="I23" s="28">
        <v>0</v>
      </c>
      <c r="J23" s="28">
        <v>115.431</v>
      </c>
      <c r="K23" s="40">
        <v>0</v>
      </c>
      <c r="L23" s="32"/>
      <c r="M23" s="32"/>
      <c r="N23" s="32"/>
      <c r="O23" s="32"/>
      <c r="P23" s="32"/>
    </row>
    <row r="24" spans="1:23" s="4" customFormat="1" ht="27" customHeight="1" thickBot="1" x14ac:dyDescent="0.3">
      <c r="D24" s="70"/>
      <c r="E24" s="73"/>
      <c r="F24" s="19" t="s">
        <v>12</v>
      </c>
      <c r="G24" s="49">
        <f t="shared" si="3"/>
        <v>5.6</v>
      </c>
      <c r="H24" s="29">
        <v>0</v>
      </c>
      <c r="I24" s="29">
        <v>0</v>
      </c>
      <c r="J24" s="29">
        <v>5.6</v>
      </c>
      <c r="K24" s="30">
        <v>0</v>
      </c>
      <c r="L24" s="32"/>
      <c r="M24" s="32"/>
      <c r="N24" s="32"/>
      <c r="O24" s="32"/>
      <c r="P24" s="32"/>
    </row>
    <row r="25" spans="1:23" s="16" customFormat="1" ht="27" customHeight="1" x14ac:dyDescent="0.25">
      <c r="D25" s="24"/>
      <c r="E25" s="67" t="s">
        <v>19</v>
      </c>
      <c r="F25" s="23" t="s">
        <v>10</v>
      </c>
      <c r="G25" s="42">
        <f>SUM(H25+J25+K25)</f>
        <v>87869.436159999896</v>
      </c>
      <c r="H25" s="44">
        <f>H26+H27</f>
        <v>246.59299999999999</v>
      </c>
      <c r="I25" s="44">
        <f>SUM(I26:I27)</f>
        <v>0</v>
      </c>
      <c r="J25" s="44">
        <f>SUM(J26:J27)</f>
        <v>35079.383730000009</v>
      </c>
      <c r="K25" s="44">
        <f>SUM(K26:K27)</f>
        <v>52543.459429999886</v>
      </c>
      <c r="L25" s="32"/>
      <c r="M25" s="32"/>
      <c r="N25" s="32"/>
      <c r="O25" s="32"/>
      <c r="P25" s="32"/>
      <c r="S25" s="63"/>
      <c r="T25" s="63"/>
      <c r="U25" s="63"/>
      <c r="V25" s="63"/>
      <c r="W25" s="63"/>
    </row>
    <row r="26" spans="1:23" s="16" customFormat="1" ht="27" customHeight="1" x14ac:dyDescent="0.25">
      <c r="D26" s="24"/>
      <c r="E26" s="68"/>
      <c r="F26" s="25" t="s">
        <v>11</v>
      </c>
      <c r="G26" s="43">
        <f>SUM(H26+J26+K26)</f>
        <v>45650.94600000004</v>
      </c>
      <c r="H26" s="44">
        <v>246.59299999999999</v>
      </c>
      <c r="I26" s="44">
        <v>0</v>
      </c>
      <c r="J26" s="50">
        <v>32893.910160000007</v>
      </c>
      <c r="K26" s="51">
        <v>12510.442840000029</v>
      </c>
      <c r="L26" s="32"/>
      <c r="M26" s="32"/>
      <c r="N26" s="32"/>
      <c r="O26" s="32"/>
      <c r="P26" s="32"/>
      <c r="S26" s="63"/>
      <c r="T26" s="63"/>
      <c r="U26" s="63"/>
      <c r="V26" s="63"/>
      <c r="W26" s="63"/>
    </row>
    <row r="27" spans="1:23" s="16" customFormat="1" ht="27" customHeight="1" thickBot="1" x14ac:dyDescent="0.3">
      <c r="D27" s="26"/>
      <c r="E27" s="69"/>
      <c r="F27" s="27" t="s">
        <v>12</v>
      </c>
      <c r="G27" s="45">
        <f>SUM(H27+J27+K27)</f>
        <v>42218.490159999856</v>
      </c>
      <c r="H27" s="52">
        <v>0</v>
      </c>
      <c r="I27" s="52">
        <v>0</v>
      </c>
      <c r="J27" s="50">
        <v>2185.4735700000001</v>
      </c>
      <c r="K27" s="51">
        <v>40033.016589999854</v>
      </c>
      <c r="L27" s="32"/>
      <c r="M27" s="32"/>
      <c r="N27" s="32"/>
      <c r="O27" s="32"/>
      <c r="P27" s="32"/>
      <c r="S27" s="63"/>
      <c r="T27" s="63"/>
      <c r="U27" s="63"/>
      <c r="V27" s="63"/>
      <c r="W27" s="63"/>
    </row>
    <row r="28" spans="1:23" s="5" customFormat="1" ht="15.75" customHeight="1" x14ac:dyDescent="0.2">
      <c r="D28" s="13"/>
      <c r="E28" s="13" t="s">
        <v>20</v>
      </c>
      <c r="F28" s="14"/>
      <c r="G28" s="15"/>
      <c r="H28" s="15"/>
      <c r="I28" s="15"/>
      <c r="J28" s="15"/>
      <c r="K28" s="15"/>
      <c r="S28" s="63"/>
      <c r="T28" s="63"/>
      <c r="U28" s="63"/>
      <c r="V28" s="63"/>
      <c r="W28" s="63"/>
    </row>
    <row r="29" spans="1:23" s="5" customFormat="1" ht="56.25" customHeight="1" x14ac:dyDescent="0.2">
      <c r="D29" s="13"/>
      <c r="E29" s="76" t="s">
        <v>25</v>
      </c>
      <c r="F29" s="77"/>
      <c r="G29" s="77"/>
      <c r="H29" s="77"/>
      <c r="I29" s="77"/>
      <c r="J29" s="77"/>
      <c r="K29" s="77"/>
      <c r="M29" s="54"/>
    </row>
    <row r="30" spans="1:23" ht="39.75" hidden="1" customHeight="1" x14ac:dyDescent="0.2">
      <c r="D30" s="4"/>
      <c r="E30" s="6"/>
      <c r="F30" s="7"/>
      <c r="G30" s="53">
        <f>G4+G7+G10+G13+G16+G19+G22</f>
        <v>87869.436159999881</v>
      </c>
      <c r="H30" s="53"/>
      <c r="I30" s="53"/>
      <c r="J30" s="53"/>
      <c r="K30" s="53"/>
    </row>
    <row r="31" spans="1:23" ht="12.75" hidden="1" x14ac:dyDescent="0.2">
      <c r="D31" s="4"/>
      <c r="E31" s="8"/>
      <c r="F31" s="9"/>
      <c r="G31" s="53">
        <f>SUM(G5+G8+G11+G14+G17+G20+G23)</f>
        <v>45650.946000000025</v>
      </c>
      <c r="H31"/>
      <c r="I31" s="53"/>
      <c r="J31"/>
      <c r="K31"/>
    </row>
    <row r="32" spans="1:23" ht="12.75" hidden="1" x14ac:dyDescent="0.2">
      <c r="D32" s="4"/>
      <c r="E32" s="8"/>
      <c r="F32" s="9"/>
      <c r="G32" s="53">
        <f>SUM(G6+G9+G12+G15+G18+G21+G24)</f>
        <v>42218.490159999841</v>
      </c>
      <c r="H32"/>
      <c r="I32" s="53"/>
      <c r="J32"/>
      <c r="K32"/>
    </row>
    <row r="33" spans="4:11" ht="12.75" x14ac:dyDescent="0.2">
      <c r="D33" s="4"/>
      <c r="E33" s="8"/>
      <c r="F33" s="9"/>
      <c r="G33" s="53"/>
      <c r="H33"/>
      <c r="I33"/>
      <c r="J33"/>
      <c r="K33"/>
    </row>
    <row r="34" spans="4:11" ht="12.75" x14ac:dyDescent="0.2">
      <c r="D34" s="4"/>
      <c r="E34" s="8"/>
      <c r="F34" s="9"/>
      <c r="G34" s="53"/>
      <c r="H34"/>
      <c r="I34"/>
      <c r="J34"/>
      <c r="K34"/>
    </row>
    <row r="35" spans="4:11" ht="12.75" x14ac:dyDescent="0.2">
      <c r="D35" s="4"/>
      <c r="E35" s="8"/>
      <c r="F35" s="10"/>
      <c r="G35" s="53"/>
      <c r="H35"/>
      <c r="I35"/>
      <c r="J35"/>
      <c r="K35"/>
    </row>
    <row r="36" spans="4:11" ht="12.75" x14ac:dyDescent="0.2">
      <c r="D36" s="4"/>
      <c r="E36" s="8"/>
      <c r="F36" s="10"/>
      <c r="G36" s="53"/>
      <c r="H36"/>
      <c r="I36"/>
      <c r="J36"/>
      <c r="K36"/>
    </row>
    <row r="37" spans="4:11" ht="12.75" x14ac:dyDescent="0.2">
      <c r="D37" s="4"/>
      <c r="E37" s="8"/>
      <c r="F37" s="10"/>
      <c r="G37"/>
      <c r="H37"/>
      <c r="I37"/>
      <c r="J37"/>
      <c r="K37"/>
    </row>
    <row r="38" spans="4:11" ht="12.75" x14ac:dyDescent="0.2">
      <c r="D38" s="4"/>
      <c r="E38" s="8"/>
      <c r="F38" s="10"/>
      <c r="G38"/>
      <c r="H38"/>
      <c r="I38"/>
      <c r="J38"/>
      <c r="K38"/>
    </row>
    <row r="39" spans="4:11" ht="12.75" x14ac:dyDescent="0.2">
      <c r="D39" s="4"/>
      <c r="E39" s="8"/>
      <c r="F39" s="10"/>
      <c r="G39"/>
      <c r="H39"/>
      <c r="I39"/>
      <c r="J39"/>
      <c r="K39"/>
    </row>
    <row r="41" spans="4:11" x14ac:dyDescent="0.2">
      <c r="G41" s="62"/>
      <c r="H41" s="62"/>
      <c r="I41" s="62"/>
      <c r="J41" s="62"/>
      <c r="K41" s="62"/>
    </row>
    <row r="42" spans="4:11" x14ac:dyDescent="0.2">
      <c r="G42" s="62"/>
      <c r="H42" s="62"/>
      <c r="I42" s="62"/>
      <c r="J42" s="62"/>
      <c r="K42" s="62"/>
    </row>
    <row r="43" spans="4:11" x14ac:dyDescent="0.2">
      <c r="G43" s="62"/>
      <c r="H43" s="62"/>
      <c r="I43" s="62"/>
      <c r="J43" s="62"/>
      <c r="K43" s="62"/>
    </row>
  </sheetData>
  <mergeCells count="21">
    <mergeCell ref="E29:K29"/>
    <mergeCell ref="E7:E9"/>
    <mergeCell ref="D7:D9"/>
    <mergeCell ref="G2:G3"/>
    <mergeCell ref="H2:K2"/>
    <mergeCell ref="D4:D6"/>
    <mergeCell ref="E4:E6"/>
    <mergeCell ref="D2:D3"/>
    <mergeCell ref="E2:E3"/>
    <mergeCell ref="F2:F3"/>
    <mergeCell ref="D10:D12"/>
    <mergeCell ref="E10:E12"/>
    <mergeCell ref="D13:D15"/>
    <mergeCell ref="E13:E15"/>
    <mergeCell ref="E19:E21"/>
    <mergeCell ref="D16:D18"/>
    <mergeCell ref="E16:E18"/>
    <mergeCell ref="E25:E27"/>
    <mergeCell ref="D22:D24"/>
    <mergeCell ref="E22:E24"/>
    <mergeCell ref="A19:D21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</vt:lpstr>
      <vt:lpstr>август!Область_печати</vt:lpstr>
    </vt:vector>
  </TitlesOfParts>
  <Company>OAO BKC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Ермилова</dc:creator>
  <cp:lastModifiedBy>Баташова Юлия Викторовна</cp:lastModifiedBy>
  <cp:lastPrinted>2014-02-10T11:14:00Z</cp:lastPrinted>
  <dcterms:created xsi:type="dcterms:W3CDTF">2012-07-11T13:20:23Z</dcterms:created>
  <dcterms:modified xsi:type="dcterms:W3CDTF">2020-09-11T09:47:36Z</dcterms:modified>
</cp:coreProperties>
</file>