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11520" activeTab="0"/>
  </bookViews>
  <sheets>
    <sheet name="факт 2012" sheetId="1" r:id="rId1"/>
    <sheet name="Лист3" sheetId="2" r:id="rId2"/>
  </sheets>
  <definedNames>
    <definedName name="_xlnm.Print_Area" localSheetId="0">'факт 2012'!$A$1:$B$51</definedName>
  </definedNames>
  <calcPr fullCalcOnLoad="1"/>
</workbook>
</file>

<file path=xl/comments1.xml><?xml version="1.0" encoding="utf-8"?>
<comments xmlns="http://schemas.openxmlformats.org/spreadsheetml/2006/main">
  <authors>
    <author>Bykova</author>
  </authors>
  <commentList>
    <comment ref="D48" authorId="0">
      <text>
        <r>
          <rPr>
            <b/>
            <sz val="8"/>
            <rFont val="Tahoma"/>
            <family val="2"/>
          </rPr>
          <t>Bykova:</t>
        </r>
        <r>
          <rPr>
            <sz val="8"/>
            <rFont val="Tahoma"/>
            <family val="2"/>
          </rPr>
          <t xml:space="preserve">
из Аниных ЕИАС (произв.+ремонтн.персонал)</t>
        </r>
      </text>
    </comment>
  </commentList>
</comments>
</file>

<file path=xl/sharedStrings.xml><?xml version="1.0" encoding="utf-8"?>
<sst xmlns="http://schemas.openxmlformats.org/spreadsheetml/2006/main" count="61" uniqueCount="60">
  <si>
    <t xml:space="preserve"> Информация об  основных показателях финансово-хозяйственной деятельности организации</t>
  </si>
  <si>
    <t>Наименование организации</t>
  </si>
  <si>
    <t>Открытое акционерное общество «Владимирские коммунальные системы»</t>
  </si>
  <si>
    <t>ИНН</t>
  </si>
  <si>
    <t>3327329166</t>
  </si>
  <si>
    <t>КПП</t>
  </si>
  <si>
    <t>Местонахождение (адрес)</t>
  </si>
  <si>
    <t>600015, г. Владимир, ул. Чайковского, 38-б</t>
  </si>
  <si>
    <t>Отчетный период</t>
  </si>
  <si>
    <t>без НДС</t>
  </si>
  <si>
    <t>Наименование показателя</t>
  </si>
  <si>
    <t>Показатель</t>
  </si>
  <si>
    <t>а) Вид деятельности организации (производство, передача и сбыт тепловой энергии)</t>
  </si>
  <si>
    <t>производство (некомбинированная выработка)+передача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</si>
  <si>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</si>
  <si>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</si>
  <si>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</si>
  <si>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всего(см.табл.2.1)</t>
  </si>
  <si>
    <t>расходы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</si>
  <si>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</si>
  <si>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</si>
  <si>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</si>
  <si>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</si>
  <si>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</si>
  <si>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</si>
  <si>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</si>
  <si>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</si>
  <si>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</si>
  <si>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</si>
  <si>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</si>
  <si>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</si>
  <si>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</si>
  <si>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</si>
  <si>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ввода (вывода) их из эксплуатации (тыс. рублей)</t>
  </si>
  <si>
    <t>ж) Сведения об источнике публикации годовой бухгалтерской отчетности, включая бухгалтерский баланс и приложения к нему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</si>
  <si>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</si>
  <si>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</si>
  <si>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</si>
  <si>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</si>
  <si>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</si>
  <si>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</si>
  <si>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по нормативам потребления 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</si>
  <si>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</si>
  <si>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</si>
  <si>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-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</si>
  <si>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</si>
  <si>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</si>
  <si>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</si>
  <si>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</si>
  <si>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</si>
  <si>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</si>
  <si>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</si>
  <si>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</si>
  <si>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 xml:space="preserve">Информация, указанная в п.п.  Е, Ж, подлежит раскрытию не позднее 30 дней со дня сдачи годового бухгалтерского баланса в налоговые органы. </t>
  </si>
  <si>
    <t>расходы на приобретение воды, используемой в технологическом процессе</t>
  </si>
  <si>
    <t>расходы на услуги производственного характера</t>
  </si>
  <si>
    <t>годовая бухгалтерская отчетность размещена на официальном сайте ОАО "Владимирские коммунальные системы" http//www.vladcomsys.ru//</t>
  </si>
  <si>
    <t>финансирование работ по выполнению инвестпрограммы осуществлялось за счет заемных средств</t>
  </si>
  <si>
    <t>848868 тыс.руб., в т.ч. 687436 тыс.руб. имущество принятое по концессионному соглашению с июня 2012г.</t>
  </si>
  <si>
    <t>330250001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</si>
</sst>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00"/>
    <numFmt numFmtId="166" formatCode="#,##0.0"/>
    <numFmt numFmtId="167" formatCode="0.0%"/>
    <numFmt numFmtId="168" formatCode="0.000%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0"/>
      <name val="Arial Cyr"/>
      <family val="0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34" borderId="13" xfId="0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3" fillId="35" borderId="15" xfId="0" applyFont="1" applyFill="1" applyBorder="1" applyAlignment="1">
      <alignment horizontal="center" vertical="top"/>
    </xf>
    <xf numFmtId="0" fontId="6" fillId="35" borderId="16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vertical="top" wrapText="1"/>
    </xf>
    <xf numFmtId="49" fontId="2" fillId="37" borderId="18" xfId="0" applyNumberFormat="1" applyFont="1" applyFill="1" applyBorder="1" applyAlignment="1">
      <alignment vertical="center"/>
    </xf>
    <xf numFmtId="0" fontId="0" fillId="36" borderId="17" xfId="0" applyFill="1" applyBorder="1" applyAlignment="1">
      <alignment vertical="top" wrapText="1"/>
    </xf>
    <xf numFmtId="3" fontId="2" fillId="37" borderId="18" xfId="0" applyNumberFormat="1" applyFont="1" applyFill="1" applyBorder="1" applyAlignment="1">
      <alignment horizontal="center" vertical="center"/>
    </xf>
    <xf numFmtId="0" fontId="0" fillId="36" borderId="17" xfId="0" applyFill="1" applyBorder="1" applyAlignment="1">
      <alignment horizontal="left" vertical="top" wrapText="1" indent="2"/>
    </xf>
    <xf numFmtId="0" fontId="0" fillId="36" borderId="17" xfId="0" applyFont="1" applyFill="1" applyBorder="1" applyAlignment="1">
      <alignment horizontal="left" vertical="top" wrapText="1" indent="2"/>
    </xf>
    <xf numFmtId="0" fontId="0" fillId="36" borderId="17" xfId="0" applyFont="1" applyFill="1" applyBorder="1" applyAlignment="1">
      <alignment horizontal="left" vertical="top" wrapText="1" indent="6"/>
    </xf>
    <xf numFmtId="4" fontId="2" fillId="37" borderId="18" xfId="0" applyNumberFormat="1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left" vertical="top" wrapText="1" indent="7"/>
    </xf>
    <xf numFmtId="0" fontId="2" fillId="36" borderId="17" xfId="0" applyFont="1" applyFill="1" applyBorder="1" applyAlignment="1">
      <alignment vertical="top" wrapText="1"/>
    </xf>
    <xf numFmtId="0" fontId="2" fillId="36" borderId="17" xfId="0" applyFont="1" applyFill="1" applyBorder="1" applyAlignment="1">
      <alignment horizontal="left" vertical="top" wrapText="1" indent="2"/>
    </xf>
    <xf numFmtId="164" fontId="2" fillId="37" borderId="18" xfId="0" applyNumberFormat="1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vertical="top" wrapText="1"/>
    </xf>
    <xf numFmtId="164" fontId="2" fillId="37" borderId="2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64" fontId="2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 horizontal="center" vertical="center"/>
    </xf>
    <xf numFmtId="3" fontId="2" fillId="37" borderId="18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49" fontId="5" fillId="0" borderId="23" xfId="0" applyNumberFormat="1" applyFont="1" applyFill="1" applyBorder="1" applyAlignment="1">
      <alignment vertical="center"/>
    </xf>
    <xf numFmtId="49" fontId="5" fillId="0" borderId="24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164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2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0" fontId="2" fillId="37" borderId="18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13" sqref="D13"/>
    </sheetView>
  </sheetViews>
  <sheetFormatPr defaultColWidth="9.00390625" defaultRowHeight="12.75"/>
  <cols>
    <col min="1" max="1" width="58.625" style="0" customWidth="1"/>
    <col min="2" max="2" width="67.75390625" style="1" customWidth="1"/>
    <col min="3" max="3" width="13.75390625" style="7" bestFit="1" customWidth="1"/>
    <col min="4" max="4" width="37.875" style="7" customWidth="1"/>
    <col min="5" max="5" width="11.375" style="7" bestFit="1" customWidth="1"/>
    <col min="6" max="7" width="9.125" style="7" customWidth="1"/>
  </cols>
  <sheetData>
    <row r="1" spans="1:2" ht="36" customHeight="1">
      <c r="A1" s="50" t="s">
        <v>0</v>
      </c>
      <c r="B1" s="50"/>
    </row>
    <row r="2" ht="14.25" customHeight="1" thickBot="1"/>
    <row r="3" spans="1:7" ht="15.75" thickTop="1">
      <c r="A3" s="2" t="s">
        <v>1</v>
      </c>
      <c r="B3" s="8" t="s">
        <v>2</v>
      </c>
      <c r="C3" s="32"/>
      <c r="D3" s="32"/>
      <c r="E3" s="32"/>
      <c r="F3" s="32"/>
      <c r="G3" s="33"/>
    </row>
    <row r="4" spans="1:7" ht="15">
      <c r="A4" s="2" t="s">
        <v>3</v>
      </c>
      <c r="B4" s="9" t="s">
        <v>4</v>
      </c>
      <c r="C4" s="34"/>
      <c r="D4" s="34"/>
      <c r="E4" s="34"/>
      <c r="F4" s="34"/>
      <c r="G4" s="35"/>
    </row>
    <row r="5" spans="1:7" ht="15">
      <c r="A5" s="2" t="s">
        <v>5</v>
      </c>
      <c r="B5" s="9" t="s">
        <v>59</v>
      </c>
      <c r="C5" s="34"/>
      <c r="D5" s="34"/>
      <c r="E5" s="34"/>
      <c r="F5" s="34"/>
      <c r="G5" s="35"/>
    </row>
    <row r="6" spans="1:7" ht="15.75" thickBot="1">
      <c r="A6" s="2" t="s">
        <v>6</v>
      </c>
      <c r="B6" s="10" t="s">
        <v>7</v>
      </c>
      <c r="C6" s="36"/>
      <c r="D6" s="36"/>
      <c r="E6" s="36"/>
      <c r="F6" s="36"/>
      <c r="G6" s="37"/>
    </row>
    <row r="7" spans="1:2" ht="15.75" thickTop="1">
      <c r="A7" s="3" t="s">
        <v>8</v>
      </c>
      <c r="B7" s="4">
        <v>2012</v>
      </c>
    </row>
    <row r="8" ht="15"/>
    <row r="9" ht="14.25" customHeight="1" thickBot="1">
      <c r="B9" s="5" t="s">
        <v>9</v>
      </c>
    </row>
    <row r="10" spans="1:2" ht="15">
      <c r="A10" s="11" t="s">
        <v>10</v>
      </c>
      <c r="B10" s="12" t="s">
        <v>11</v>
      </c>
    </row>
    <row r="11" spans="1:4" ht="33.75" customHeight="1">
      <c r="A11" s="13" t="s">
        <v>12</v>
      </c>
      <c r="B11" s="14" t="s">
        <v>13</v>
      </c>
      <c r="D11" s="38"/>
    </row>
    <row r="12" spans="1:5" ht="24.75" customHeight="1">
      <c r="A12" s="15" t="s">
        <v>14</v>
      </c>
      <c r="B12" s="16">
        <f>2797629.73452034</f>
        <v>2797629.73452034</v>
      </c>
      <c r="C12" s="6"/>
      <c r="D12" s="38"/>
      <c r="E12" s="39"/>
    </row>
    <row r="13" spans="1:6" ht="56.25" customHeight="1">
      <c r="A13" s="13" t="s">
        <v>15</v>
      </c>
      <c r="B13" s="16">
        <f>2645000.17379359+18611.027+2092.7</f>
        <v>2665703.90079359</v>
      </c>
      <c r="C13" s="6"/>
      <c r="D13" s="38"/>
      <c r="E13" s="39"/>
      <c r="F13" s="40"/>
    </row>
    <row r="14" spans="1:6" ht="25.5" customHeight="1">
      <c r="A14" s="17" t="s">
        <v>16</v>
      </c>
      <c r="B14" s="16">
        <v>1385487.01679</v>
      </c>
      <c r="C14" s="6"/>
      <c r="D14" s="38"/>
      <c r="E14" s="39"/>
      <c r="F14" s="40"/>
    </row>
    <row r="15" spans="1:6" ht="24" customHeight="1">
      <c r="A15" s="18" t="s">
        <v>17</v>
      </c>
      <c r="B15" s="16">
        <f>425865.03863</f>
        <v>425865.03863</v>
      </c>
      <c r="C15" s="6"/>
      <c r="D15" s="38"/>
      <c r="F15" s="40"/>
    </row>
    <row r="16" spans="1:6" ht="25.5">
      <c r="A16" s="18" t="s">
        <v>18</v>
      </c>
      <c r="B16" s="16">
        <f>29160.84+24470.1+11884.9</f>
        <v>65515.840000000004</v>
      </c>
      <c r="C16" s="6"/>
      <c r="D16" s="38"/>
      <c r="F16" s="40"/>
    </row>
    <row r="17" spans="1:3" ht="24" customHeight="1">
      <c r="A17" s="19" t="s">
        <v>19</v>
      </c>
      <c r="B17" s="20">
        <f>B16/B18</f>
        <v>3.38332594001445</v>
      </c>
      <c r="C17" s="6"/>
    </row>
    <row r="18" spans="1:4" ht="21" customHeight="1">
      <c r="A18" s="19" t="s">
        <v>20</v>
      </c>
      <c r="B18" s="16">
        <f>7925.38+8385.51+3053.44</f>
        <v>19364.329999999998</v>
      </c>
      <c r="C18" s="6"/>
      <c r="D18" s="38"/>
    </row>
    <row r="19" spans="1:4" ht="35.25" customHeight="1">
      <c r="A19" s="17" t="s">
        <v>54</v>
      </c>
      <c r="B19" s="16">
        <f>6831.37+3234.97</f>
        <v>10066.34</v>
      </c>
      <c r="C19" s="6"/>
      <c r="D19" s="38"/>
    </row>
    <row r="20" spans="1:4" ht="25.5">
      <c r="A20" s="18" t="s">
        <v>21</v>
      </c>
      <c r="B20" s="16">
        <v>2850.18441</v>
      </c>
      <c r="C20" s="6"/>
      <c r="D20" s="38"/>
    </row>
    <row r="21" spans="1:5" ht="25.5">
      <c r="A21" s="18" t="s">
        <v>22</v>
      </c>
      <c r="B21" s="16">
        <v>217752.62</v>
      </c>
      <c r="C21" s="6"/>
      <c r="D21" s="38"/>
      <c r="E21" s="38"/>
    </row>
    <row r="22" spans="1:5" ht="38.25">
      <c r="A22" s="18" t="s">
        <v>23</v>
      </c>
      <c r="B22" s="16">
        <f>120852.1+48078.76</f>
        <v>168930.86000000002</v>
      </c>
      <c r="C22" s="6"/>
      <c r="D22" s="38"/>
      <c r="E22" s="38"/>
    </row>
    <row r="23" spans="1:5" ht="23.25" customHeight="1">
      <c r="A23" s="18" t="s">
        <v>24</v>
      </c>
      <c r="B23" s="16">
        <f>1035.34+144193.31+58452.21</f>
        <v>203680.86</v>
      </c>
      <c r="C23" s="6"/>
      <c r="D23" s="38"/>
      <c r="E23" s="38"/>
    </row>
    <row r="24" spans="1:5" ht="25.5">
      <c r="A24" s="21" t="s">
        <v>25</v>
      </c>
      <c r="B24" s="16">
        <v>141984.75</v>
      </c>
      <c r="C24" s="6"/>
      <c r="D24" s="38"/>
      <c r="E24" s="38"/>
    </row>
    <row r="25" spans="1:5" ht="15">
      <c r="A25" s="18" t="s">
        <v>26</v>
      </c>
      <c r="B25" s="16">
        <f>84713.854+11085.597</f>
        <v>95799.451</v>
      </c>
      <c r="C25" s="6"/>
      <c r="D25" s="38"/>
      <c r="E25" s="38"/>
    </row>
    <row r="26" spans="1:5" ht="25.5">
      <c r="A26" s="21" t="s">
        <v>27</v>
      </c>
      <c r="B26" s="16">
        <v>37364.45</v>
      </c>
      <c r="C26" s="6"/>
      <c r="D26" s="38"/>
      <c r="E26" s="38"/>
    </row>
    <row r="27" spans="1:5" ht="25.5">
      <c r="A27" s="18" t="s">
        <v>28</v>
      </c>
      <c r="B27" s="16">
        <v>53902</v>
      </c>
      <c r="C27" s="40"/>
      <c r="D27" s="38"/>
      <c r="E27" s="38"/>
    </row>
    <row r="28" spans="1:5" ht="25.5" customHeight="1">
      <c r="A28" s="17" t="s">
        <v>55</v>
      </c>
      <c r="B28" s="16">
        <f>1034.26+21101.03+9266.8+2206.66+2244.94</f>
        <v>35853.69</v>
      </c>
      <c r="C28" s="40"/>
      <c r="D28" s="38"/>
      <c r="E28" s="38"/>
    </row>
    <row r="29" spans="1:5" ht="21" customHeight="1" thickBot="1">
      <c r="A29" s="13" t="s">
        <v>29</v>
      </c>
      <c r="B29" s="16">
        <f>B12-B13</f>
        <v>131925.83372674976</v>
      </c>
      <c r="C29" s="39"/>
      <c r="D29" s="38"/>
      <c r="E29" s="38"/>
    </row>
    <row r="30" spans="1:7" s="1" customFormat="1" ht="29.25" customHeight="1" thickBot="1" thickTop="1">
      <c r="A30" s="22" t="s">
        <v>30</v>
      </c>
      <c r="B30" s="16">
        <f>-45413+33931-20783.9+3953.4</f>
        <v>-28312.5</v>
      </c>
      <c r="C30" s="41"/>
      <c r="D30" s="42"/>
      <c r="E30" s="43"/>
      <c r="F30" s="43"/>
      <c r="G30" s="43"/>
    </row>
    <row r="31" spans="1:7" s="1" customFormat="1" ht="91.5" customHeight="1" thickTop="1">
      <c r="A31" s="23" t="s">
        <v>31</v>
      </c>
      <c r="B31" s="31" t="s">
        <v>57</v>
      </c>
      <c r="C31" s="7"/>
      <c r="D31" s="41"/>
      <c r="E31" s="43"/>
      <c r="F31" s="43"/>
      <c r="G31" s="43"/>
    </row>
    <row r="32" spans="1:4" ht="30.75" customHeight="1">
      <c r="A32" s="13" t="s">
        <v>32</v>
      </c>
      <c r="B32" s="16">
        <f>2052984.17072-1186009.17273-18106.8</f>
        <v>848868.19799</v>
      </c>
      <c r="D32" s="40"/>
    </row>
    <row r="33" spans="1:2" ht="37.5" customHeight="1">
      <c r="A33" s="18" t="s">
        <v>33</v>
      </c>
      <c r="B33" s="31" t="s">
        <v>58</v>
      </c>
    </row>
    <row r="34" spans="1:2" ht="45">
      <c r="A34" s="15" t="s">
        <v>34</v>
      </c>
      <c r="B34" s="31" t="s">
        <v>56</v>
      </c>
    </row>
    <row r="35" spans="1:4" ht="15">
      <c r="A35" s="13" t="s">
        <v>35</v>
      </c>
      <c r="B35" s="16">
        <v>507.13</v>
      </c>
      <c r="D35" s="27"/>
    </row>
    <row r="36" spans="1:4" ht="15">
      <c r="A36" s="13" t="s">
        <v>36</v>
      </c>
      <c r="B36" s="16">
        <v>231.27</v>
      </c>
      <c r="D36" s="27"/>
    </row>
    <row r="37" spans="1:4" ht="15">
      <c r="A37" s="13" t="s">
        <v>37</v>
      </c>
      <c r="B37" s="24">
        <f>782.61-0.129273</f>
        <v>782.480727</v>
      </c>
      <c r="C37" s="39"/>
      <c r="D37" s="28"/>
    </row>
    <row r="38" spans="1:4" ht="15">
      <c r="A38" s="13" t="s">
        <v>38</v>
      </c>
      <c r="B38" s="24">
        <f>1848.4-0.522784+25.8</f>
        <v>1873.677216</v>
      </c>
      <c r="C38" s="44"/>
      <c r="D38" s="28"/>
    </row>
    <row r="39" spans="1:4" ht="28.5" customHeight="1">
      <c r="A39" s="13" t="s">
        <v>39</v>
      </c>
      <c r="B39" s="24">
        <f>B40+B41</f>
        <v>2307.6571919999997</v>
      </c>
      <c r="C39" s="44"/>
      <c r="D39" s="28"/>
    </row>
    <row r="40" spans="1:4" ht="21.75" customHeight="1">
      <c r="A40" s="18" t="s">
        <v>40</v>
      </c>
      <c r="B40" s="24">
        <f>1416.43574-1.456007</f>
        <v>1414.979733</v>
      </c>
      <c r="D40" s="29"/>
    </row>
    <row r="41" spans="1:4" ht="21" customHeight="1">
      <c r="A41" s="18" t="s">
        <v>41</v>
      </c>
      <c r="B41" s="24">
        <v>892.6774589999998</v>
      </c>
      <c r="D41" s="27"/>
    </row>
    <row r="42" spans="1:6" ht="32.25" customHeight="1">
      <c r="A42" s="13" t="s">
        <v>42</v>
      </c>
      <c r="B42" s="46">
        <f>11.31%+0.87%</f>
        <v>0.1218</v>
      </c>
      <c r="D42" s="27"/>
      <c r="F42" s="6"/>
    </row>
    <row r="43" spans="1:4" ht="25.5">
      <c r="A43" s="13" t="s">
        <v>43</v>
      </c>
      <c r="B43" s="16">
        <v>681.42</v>
      </c>
      <c r="D43" s="30"/>
    </row>
    <row r="44" spans="1:2" ht="25.5">
      <c r="A44" s="13" t="s">
        <v>45</v>
      </c>
      <c r="B44" s="16" t="s">
        <v>44</v>
      </c>
    </row>
    <row r="45" spans="1:2" ht="15">
      <c r="A45" s="13" t="s">
        <v>46</v>
      </c>
      <c r="B45" s="16" t="s">
        <v>44</v>
      </c>
    </row>
    <row r="46" spans="1:2" ht="15">
      <c r="A46" s="13" t="s">
        <v>47</v>
      </c>
      <c r="B46" s="16">
        <v>51</v>
      </c>
    </row>
    <row r="47" spans="1:2" ht="15.75" thickBot="1">
      <c r="A47" s="13" t="s">
        <v>48</v>
      </c>
      <c r="B47" s="16">
        <v>12</v>
      </c>
    </row>
    <row r="48" spans="1:4" ht="27" thickBot="1" thickTop="1">
      <c r="A48" s="13" t="s">
        <v>49</v>
      </c>
      <c r="B48" s="16">
        <v>1059</v>
      </c>
      <c r="D48" s="42"/>
    </row>
    <row r="49" spans="1:4" ht="26.25" thickTop="1">
      <c r="A49" s="13" t="s">
        <v>50</v>
      </c>
      <c r="B49" s="20">
        <v>169.83</v>
      </c>
      <c r="D49" s="38"/>
    </row>
    <row r="50" spans="1:5" ht="38.25">
      <c r="A50" s="13" t="s">
        <v>51</v>
      </c>
      <c r="B50" s="24">
        <v>0.00726</v>
      </c>
      <c r="D50" s="6"/>
      <c r="E50" s="45"/>
    </row>
    <row r="51" spans="1:4" ht="26.25" thickBot="1">
      <c r="A51" s="25" t="s">
        <v>52</v>
      </c>
      <c r="B51" s="26">
        <v>0.11</v>
      </c>
      <c r="D51" s="6"/>
    </row>
    <row r="52" ht="15">
      <c r="D52" s="39"/>
    </row>
    <row r="53" spans="1:2" ht="30" customHeight="1">
      <c r="A53" s="47"/>
      <c r="B53" s="47"/>
    </row>
    <row r="54" spans="1:2" ht="33" customHeight="1">
      <c r="A54" s="48" t="s">
        <v>53</v>
      </c>
      <c r="B54" s="49"/>
    </row>
    <row r="55" spans="1:2" ht="105.75" customHeight="1">
      <c r="A55" s="47"/>
      <c r="B55" s="47"/>
    </row>
    <row r="56" spans="1:2" ht="33.75" customHeight="1">
      <c r="A56" s="47"/>
      <c r="B56" s="47"/>
    </row>
    <row r="60" ht="14.25" customHeight="1"/>
  </sheetData>
  <sheetProtection/>
  <mergeCells count="5">
    <mergeCell ref="A56:B56"/>
    <mergeCell ref="A53:B53"/>
    <mergeCell ref="A54:B54"/>
    <mergeCell ref="A55:B55"/>
    <mergeCell ref="A1:B1"/>
  </mergeCells>
  <printOptions/>
  <pageMargins left="0.7480314960629921" right="0.5511811023622047" top="0.7874015748031497" bottom="0.7874015748031497" header="0.5118110236220472" footer="0.5118110236220472"/>
  <pageSetup fitToHeight="1" fitToWidth="1" horizontalDpi="600" verticalDpi="600" orientation="portrait" paperSize="9" scale="5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Игнатьева</dc:creator>
  <cp:keywords/>
  <dc:description/>
  <cp:lastModifiedBy>moiseevai</cp:lastModifiedBy>
  <cp:lastPrinted>2013-05-07T11:34:03Z</cp:lastPrinted>
  <dcterms:created xsi:type="dcterms:W3CDTF">2011-02-09T12:26:51Z</dcterms:created>
  <dcterms:modified xsi:type="dcterms:W3CDTF">2013-05-08T05:48:08Z</dcterms:modified>
  <cp:category/>
  <cp:version/>
  <cp:contentType/>
  <cp:contentStatus/>
</cp:coreProperties>
</file>